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27336" yWindow="-1116" windowWidth="20376" windowHeight="12756" tabRatio="897"/>
  </bookViews>
  <sheets>
    <sheet name="Links" sheetId="17" r:id="rId1"/>
    <sheet name="BSL Table" sheetId="2" r:id="rId2"/>
    <sheet name="Notes" sheetId="22" r:id="rId3"/>
  </sheets>
  <definedNames>
    <definedName name="estimated_based_on_func__1____2____3____4">#REF!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2" i="17" l="1"/>
  <c r="H13" i="17"/>
  <c r="H14" i="17"/>
  <c r="E15" i="17"/>
  <c r="F15" i="17"/>
  <c r="G15" i="17"/>
  <c r="H15" i="17"/>
  <c r="E18" i="17"/>
  <c r="F18" i="17"/>
  <c r="G18" i="17"/>
  <c r="H18" i="17"/>
  <c r="E19" i="17"/>
  <c r="F19" i="17"/>
  <c r="G19" i="17"/>
  <c r="H19" i="17"/>
  <c r="D19" i="17"/>
  <c r="D18" i="17"/>
  <c r="D15" i="17"/>
  <c r="G12" i="17" l="1"/>
  <c r="G13" i="17"/>
  <c r="G14" i="17"/>
  <c r="D14" i="17"/>
  <c r="E14" i="17"/>
  <c r="F14" i="17"/>
  <c r="D13" i="17"/>
  <c r="E13" i="17"/>
  <c r="F13" i="17"/>
  <c r="D12" i="17"/>
  <c r="E12" i="17"/>
  <c r="F12" i="17"/>
  <c r="C12" i="17"/>
  <c r="C13" i="17"/>
  <c r="C14" i="17"/>
  <c r="C18" i="17" l="1"/>
  <c r="C19" i="17" s="1"/>
</calcChain>
</file>

<file path=xl/sharedStrings.xml><?xml version="1.0" encoding="utf-8"?>
<sst xmlns="http://schemas.openxmlformats.org/spreadsheetml/2006/main" count="65" uniqueCount="62">
  <si>
    <t>150-349</t>
    <phoneticPr fontId="9" type="noConversion"/>
  </si>
  <si>
    <t>0.0-24.8</t>
    <phoneticPr fontId="9" type="noConversion"/>
  </si>
  <si>
    <t>24.9-31</t>
    <phoneticPr fontId="9" type="noConversion"/>
  </si>
  <si>
    <t>31.1-37.2</t>
    <phoneticPr fontId="9" type="noConversion"/>
  </si>
  <si>
    <t>37.2-44.9</t>
    <phoneticPr fontId="9" type="noConversion"/>
  </si>
  <si>
    <t>45-</t>
    <phoneticPr fontId="9" type="noConversion"/>
  </si>
  <si>
    <t>1.1-2.49</t>
    <phoneticPr fontId="9" type="noConversion"/>
  </si>
  <si>
    <t>2.5-3.49</t>
    <phoneticPr fontId="9" type="noConversion"/>
  </si>
  <si>
    <t>3.5-4.49</t>
    <phoneticPr fontId="9" type="noConversion"/>
  </si>
  <si>
    <t>4.5-5</t>
    <phoneticPr fontId="9" type="noConversion"/>
  </si>
  <si>
    <t>0.0-11.9</t>
    <phoneticPr fontId="9" type="noConversion"/>
  </si>
  <si>
    <t>13-13.9</t>
    <phoneticPr fontId="9" type="noConversion"/>
  </si>
  <si>
    <t>14-14.9</t>
    <phoneticPr fontId="9" type="noConversion"/>
  </si>
  <si>
    <t>15-</t>
    <phoneticPr fontId="9" type="noConversion"/>
  </si>
  <si>
    <r>
      <t xml:space="preserve">Bicycle Stress </t>
    </r>
    <r>
      <rPr>
        <b/>
        <sz val="22"/>
        <color indexed="8"/>
        <rFont val="Calibri"/>
        <family val="2"/>
      </rPr>
      <t>Level</t>
    </r>
    <r>
      <rPr>
        <b/>
        <sz val="22"/>
        <color theme="1"/>
        <rFont val="Calibri"/>
        <family val="2"/>
        <scheme val="minor"/>
      </rPr>
      <t xml:space="preserve"> (BSL)</t>
    </r>
    <phoneticPr fontId="9" type="noConversion"/>
  </si>
  <si>
    <t>Lane width component</t>
    <phoneticPr fontId="9" type="noConversion"/>
  </si>
  <si>
    <t>Traffic volume component</t>
    <phoneticPr fontId="9" type="noConversion"/>
  </si>
  <si>
    <t>v_comp</t>
    <phoneticPr fontId="9" type="noConversion"/>
  </si>
  <si>
    <t>Wol_comp</t>
    <phoneticPr fontId="9" type="noConversion"/>
  </si>
  <si>
    <t>Vehicle speed component</t>
    <phoneticPr fontId="9" type="noConversion"/>
  </si>
  <si>
    <t>Cut off</t>
    <phoneticPr fontId="9" type="noConversion"/>
  </si>
  <si>
    <r>
      <t>B</t>
    </r>
    <r>
      <rPr>
        <b/>
        <sz val="11"/>
        <color indexed="8"/>
        <rFont val="Calibri"/>
        <family val="2"/>
      </rPr>
      <t>SL</t>
    </r>
    <phoneticPr fontId="9" type="noConversion"/>
  </si>
  <si>
    <t>Comp</t>
  </si>
  <si>
    <t>Comp</t>
    <phoneticPr fontId="9" type="noConversion"/>
  </si>
  <si>
    <t>Vehicle Speed Index</t>
    <phoneticPr fontId="9" type="noConversion"/>
  </si>
  <si>
    <t>Lane Width Index</t>
    <phoneticPr fontId="9" type="noConversion"/>
  </si>
  <si>
    <t>Traffic Volume Index</t>
    <phoneticPr fontId="9" type="noConversion"/>
  </si>
  <si>
    <t>0-50</t>
    <phoneticPr fontId="9" type="noConversion"/>
  </si>
  <si>
    <t>width of outside lane (ft)</t>
  </si>
  <si>
    <t>v</t>
  </si>
  <si>
    <t>average vehicle speed (mph)</t>
  </si>
  <si>
    <t>Input</t>
  </si>
  <si>
    <t>Output</t>
  </si>
  <si>
    <t>Cells with gray fill and black letters are output.</t>
  </si>
  <si>
    <t>Only enter data in cells with orange fill.</t>
  </si>
  <si>
    <t>Traveler Perception Index</t>
  </si>
  <si>
    <t>Cut off</t>
  </si>
  <si>
    <t>Wol</t>
  </si>
  <si>
    <t>Intermediate calculations (hidden rows)</t>
  </si>
  <si>
    <t>Cells with gray fill and orange letters are intermediate calculations (hidden rows)</t>
  </si>
  <si>
    <t>To unprotect sheet: Review/Unprotect Sheet</t>
  </si>
  <si>
    <t>To unhide rows: highlight row above and below, right click, unhide</t>
  </si>
  <si>
    <r>
      <rPr>
        <u/>
        <sz val="11"/>
        <color rgb="FF3F3F76"/>
        <rFont val="Calibri"/>
        <family val="2"/>
        <scheme val="minor"/>
      </rPr>
      <t>directional</t>
    </r>
    <r>
      <rPr>
        <sz val="11"/>
        <color rgb="FF3F3F76"/>
        <rFont val="Calibri"/>
        <family val="2"/>
        <scheme val="minor"/>
      </rPr>
      <t xml:space="preserve"> midblock analysis period vehicle volume (vph)</t>
    </r>
  </si>
  <si>
    <t>BSL Example</t>
  </si>
  <si>
    <t>12-12.9</t>
    <phoneticPr fontId="9" type="noConversion"/>
  </si>
  <si>
    <t>450-</t>
    <phoneticPr fontId="9" type="noConversion"/>
  </si>
  <si>
    <t>350-449</t>
    <phoneticPr fontId="9" type="noConversion"/>
  </si>
  <si>
    <t>51-149</t>
    <phoneticPr fontId="9" type="noConversion"/>
  </si>
  <si>
    <t>BSL</t>
  </si>
  <si>
    <t>BSL Text</t>
  </si>
  <si>
    <t>Bicycle Stress Level</t>
  </si>
  <si>
    <t>Bicycle Stress Level Definition</t>
  </si>
  <si>
    <t>S</t>
  </si>
  <si>
    <t>Very Low Stress</t>
  </si>
  <si>
    <t>Low Stress</t>
  </si>
  <si>
    <t>Moderate Stress</t>
  </si>
  <si>
    <t>High Stress</t>
  </si>
  <si>
    <t>Very High Stress</t>
  </si>
  <si>
    <t>S_comp</t>
  </si>
  <si>
    <t>Input check</t>
  </si>
  <si>
    <t>Sorton, A., and T. Walsh. “Bicycle stress level as a tool to evaluate urban and suburban bicycle compatibility.” Transportation Research Record: Journal of the Transportation Research Board  1438 (1994): 17-24.</t>
  </si>
  <si>
    <t>Calculation based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</si>
</sst>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3F3F76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sz val="9.5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37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2" borderId="1" xfId="1" applyAlignment="1">
      <alignment wrapText="1"/>
    </xf>
    <xf numFmtId="0" fontId="3" fillId="3" borderId="1" xfId="3" applyAlignment="1">
      <alignment wrapText="1"/>
    </xf>
    <xf numFmtId="0" fontId="2" fillId="3" borderId="2" xfId="2" applyAlignment="1">
      <alignment wrapText="1"/>
    </xf>
    <xf numFmtId="2" fontId="0" fillId="0" borderId="0" xfId="0" applyNumberFormat="1"/>
    <xf numFmtId="0" fontId="0" fillId="0" borderId="0" xfId="0" applyNumberFormat="1"/>
    <xf numFmtId="0" fontId="1" fillId="2" borderId="4" xfId="1" applyBorder="1"/>
    <xf numFmtId="0" fontId="0" fillId="0" borderId="0" xfId="0" applyBorder="1"/>
    <xf numFmtId="0" fontId="3" fillId="3" borderId="6" xfId="3" applyBorder="1"/>
    <xf numFmtId="2" fontId="2" fillId="3" borderId="7" xfId="2" applyNumberFormat="1" applyBorder="1"/>
    <xf numFmtId="0" fontId="2" fillId="3" borderId="5" xfId="2" applyBorder="1" applyAlignment="1">
      <alignment wrapText="1"/>
    </xf>
    <xf numFmtId="0" fontId="2" fillId="3" borderId="3" xfId="2" applyBorder="1"/>
    <xf numFmtId="0" fontId="4" fillId="0" borderId="0" xfId="0" applyFont="1" applyBorder="1" applyAlignment="1"/>
    <xf numFmtId="0" fontId="1" fillId="2" borderId="3" xfId="1" applyBorder="1" applyProtection="1">
      <protection locked="0"/>
    </xf>
    <xf numFmtId="0" fontId="1" fillId="2" borderId="1" xfId="1" applyProtection="1">
      <protection locked="0"/>
    </xf>
    <xf numFmtId="0" fontId="6" fillId="0" borderId="0" xfId="0" applyFont="1" applyBorder="1"/>
    <xf numFmtId="0" fontId="7" fillId="0" borderId="0" xfId="0" applyFont="1" applyBorder="1"/>
    <xf numFmtId="0" fontId="12" fillId="3" borderId="3" xfId="3" applyFont="1" applyBorder="1"/>
    <xf numFmtId="0" fontId="12" fillId="3" borderId="4" xfId="3" applyFont="1" applyBorder="1" applyAlignment="1">
      <alignment wrapText="1"/>
    </xf>
    <xf numFmtId="0" fontId="10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2" fillId="3" borderId="7" xfId="2" applyBorder="1" applyAlignment="1">
      <alignment horizontal="center"/>
    </xf>
    <xf numFmtId="0" fontId="4" fillId="4" borderId="0" xfId="0" applyFont="1" applyFill="1" applyBorder="1"/>
    <xf numFmtId="0" fontId="1" fillId="4" borderId="3" xfId="1" applyFill="1" applyBorder="1"/>
    <xf numFmtId="0" fontId="3" fillId="4" borderId="6" xfId="3" applyFill="1" applyBorder="1"/>
    <xf numFmtId="2" fontId="2" fillId="4" borderId="7" xfId="2" applyNumberFormat="1" applyFill="1" applyBorder="1"/>
    <xf numFmtId="0" fontId="2" fillId="4" borderId="7" xfId="2" applyFill="1" applyBorder="1" applyAlignment="1">
      <alignment horizontal="center"/>
    </xf>
    <xf numFmtId="0" fontId="12" fillId="3" borderId="0" xfId="3" applyFont="1" applyBorder="1" applyAlignment="1">
      <alignment wrapText="1"/>
    </xf>
    <xf numFmtId="0" fontId="12" fillId="3" borderId="0" xfId="3" applyFont="1" applyBorder="1"/>
    <xf numFmtId="0" fontId="3" fillId="4" borderId="0" xfId="3" applyFill="1" applyBorder="1"/>
    <xf numFmtId="0" fontId="3" fillId="3" borderId="0" xfId="3" applyBorder="1"/>
    <xf numFmtId="0" fontId="8" fillId="0" borderId="0" xfId="0" applyFont="1" applyBorder="1" applyAlignment="1">
      <alignment horizontal="center" vertical="center"/>
    </xf>
    <xf numFmtId="0" fontId="14" fillId="0" borderId="0" xfId="0" applyFont="1"/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0"/>
  <tableStyles count="0" defaultTableStyle="TableStyleMedium2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25" workbookViewId="0">
      <selection activeCell="B23" sqref="B23"/>
    </sheetView>
  </sheetViews>
  <sheetFormatPr defaultColWidth="8.77734375" defaultRowHeight="14.4" x14ac:dyDescent="0.3"/>
  <cols>
    <col min="1" max="1" width="35.33203125" style="2" bestFit="1" customWidth="1"/>
    <col min="2" max="2" width="13.44140625" bestFit="1" customWidth="1"/>
    <col min="3" max="6" width="14.77734375" style="10" customWidth="1"/>
    <col min="7" max="7" width="14.77734375" customWidth="1"/>
    <col min="8" max="8" width="13.77734375" bestFit="1" customWidth="1"/>
    <col min="9" max="9" width="9.6640625" bestFit="1" customWidth="1"/>
  </cols>
  <sheetData>
    <row r="1" spans="1:8" x14ac:dyDescent="0.3">
      <c r="A1" s="4" t="s">
        <v>34</v>
      </c>
    </row>
    <row r="2" spans="1:8" ht="28.8" x14ac:dyDescent="0.3">
      <c r="A2" s="5" t="s">
        <v>39</v>
      </c>
      <c r="C2" s="35" t="s">
        <v>14</v>
      </c>
      <c r="D2" s="35"/>
      <c r="E2" s="35"/>
      <c r="F2" s="35"/>
    </row>
    <row r="3" spans="1:8" ht="28.8" x14ac:dyDescent="0.3">
      <c r="A3" s="6" t="s">
        <v>33</v>
      </c>
    </row>
    <row r="4" spans="1:8" x14ac:dyDescent="0.3">
      <c r="A4" s="18"/>
    </row>
    <row r="5" spans="1:8" x14ac:dyDescent="0.3">
      <c r="F5" s="15"/>
      <c r="G5" s="15"/>
      <c r="H5" s="15"/>
    </row>
    <row r="6" spans="1:8" x14ac:dyDescent="0.3">
      <c r="A6" s="3" t="s">
        <v>31</v>
      </c>
      <c r="C6" s="26" t="s">
        <v>43</v>
      </c>
      <c r="D6" s="17"/>
      <c r="E6" s="17"/>
      <c r="F6" s="17"/>
      <c r="G6" s="17"/>
      <c r="H6" s="17"/>
    </row>
    <row r="7" spans="1:8" x14ac:dyDescent="0.3">
      <c r="A7" s="4" t="s">
        <v>28</v>
      </c>
      <c r="B7" s="9" t="s">
        <v>37</v>
      </c>
      <c r="C7" s="27">
        <v>12</v>
      </c>
      <c r="D7" s="16"/>
      <c r="E7" s="16"/>
      <c r="F7" s="16"/>
      <c r="G7" s="16"/>
      <c r="H7" s="16"/>
    </row>
    <row r="8" spans="1:8" ht="28.8" x14ac:dyDescent="0.3">
      <c r="A8" s="4" t="s">
        <v>42</v>
      </c>
      <c r="B8" s="9" t="s">
        <v>29</v>
      </c>
      <c r="C8" s="27">
        <v>940</v>
      </c>
      <c r="D8" s="16"/>
      <c r="E8" s="16"/>
      <c r="F8" s="16"/>
      <c r="G8" s="16"/>
      <c r="H8" s="16"/>
    </row>
    <row r="9" spans="1:8" x14ac:dyDescent="0.3">
      <c r="A9" s="4" t="s">
        <v>30</v>
      </c>
      <c r="B9" s="9" t="s">
        <v>52</v>
      </c>
      <c r="C9" s="27">
        <v>35</v>
      </c>
      <c r="D9" s="16"/>
      <c r="E9" s="16"/>
      <c r="F9" s="16"/>
      <c r="G9" s="16"/>
      <c r="H9" s="16"/>
    </row>
    <row r="11" spans="1:8" x14ac:dyDescent="0.3">
      <c r="A11" s="3" t="s">
        <v>38</v>
      </c>
    </row>
    <row r="12" spans="1:8" hidden="1" x14ac:dyDescent="0.3">
      <c r="A12" s="21" t="s">
        <v>15</v>
      </c>
      <c r="B12" s="20" t="s">
        <v>18</v>
      </c>
      <c r="C12" s="28">
        <f>VLOOKUP(C7,'BSL Table'!$B$19:$C$23,2)</f>
        <v>4</v>
      </c>
      <c r="D12" s="11">
        <f>VLOOKUP(D7,'BSL Table'!$B$19:$C$23,2)</f>
        <v>5</v>
      </c>
      <c r="E12" s="11">
        <f>VLOOKUP(E7,'BSL Table'!$B$19:$C$23,2)</f>
        <v>5</v>
      </c>
      <c r="F12" s="11">
        <f>VLOOKUP(F7,'BSL Table'!$B$19:$C$23,2)</f>
        <v>5</v>
      </c>
      <c r="G12" s="11">
        <f>VLOOKUP(G7,'BSL Table'!$B$19:$C$23,2)</f>
        <v>5</v>
      </c>
      <c r="H12" s="11">
        <f>VLOOKUP(H7,'BSL Table'!$B$19:$C$23,2)</f>
        <v>5</v>
      </c>
    </row>
    <row r="13" spans="1:8" hidden="1" x14ac:dyDescent="0.3">
      <c r="A13" s="21" t="s">
        <v>16</v>
      </c>
      <c r="B13" s="20" t="s">
        <v>17</v>
      </c>
      <c r="C13" s="28">
        <f>VLOOKUP(C8,'BSL Table'!$B$11:$C$15,2)</f>
        <v>5</v>
      </c>
      <c r="D13" s="11">
        <f>VLOOKUP(D8,'BSL Table'!$B$11:$C$15,2)</f>
        <v>1</v>
      </c>
      <c r="E13" s="11">
        <f>VLOOKUP(E8,'BSL Table'!$B$11:$C$15,2)</f>
        <v>1</v>
      </c>
      <c r="F13" s="11">
        <f>VLOOKUP(F8,'BSL Table'!$B$11:$C$15,2)</f>
        <v>1</v>
      </c>
      <c r="G13" s="11">
        <f>VLOOKUP(G8,'BSL Table'!$B$11:$C$15,2)</f>
        <v>1</v>
      </c>
      <c r="H13" s="11">
        <f>VLOOKUP(H8,'BSL Table'!$B$11:$C$15,2)</f>
        <v>1</v>
      </c>
    </row>
    <row r="14" spans="1:8" hidden="1" x14ac:dyDescent="0.3">
      <c r="A14" s="21" t="s">
        <v>19</v>
      </c>
      <c r="B14" s="20" t="s">
        <v>58</v>
      </c>
      <c r="C14" s="28">
        <f>VLOOKUP(C9,'BSL Table'!$B$27:$C$31,2)</f>
        <v>3</v>
      </c>
      <c r="D14" s="11">
        <f>VLOOKUP(D9,'BSL Table'!$B$27:$C$31,2)</f>
        <v>1</v>
      </c>
      <c r="E14" s="11">
        <f>VLOOKUP(E9,'BSL Table'!$B$27:$C$31,2)</f>
        <v>1</v>
      </c>
      <c r="F14" s="11">
        <f>VLOOKUP(F9,'BSL Table'!$B$27:$C$31,2)</f>
        <v>1</v>
      </c>
      <c r="G14" s="11">
        <f>VLOOKUP(G9,'BSL Table'!$B$27:$C$31,2)</f>
        <v>1</v>
      </c>
      <c r="H14" s="11">
        <f>VLOOKUP(H9,'BSL Table'!$B$27:$C$31,2)</f>
        <v>1</v>
      </c>
    </row>
    <row r="15" spans="1:8" hidden="1" x14ac:dyDescent="0.3">
      <c r="A15" s="31" t="s">
        <v>59</v>
      </c>
      <c r="B15" s="32"/>
      <c r="C15" s="33"/>
      <c r="D15" s="34">
        <f>IF(COUNT(D7:D9)&lt;3,0,1)</f>
        <v>0</v>
      </c>
      <c r="E15" s="34">
        <f t="shared" ref="E15:H15" si="0">IF(COUNT(E7:E9)&lt;3,0,1)</f>
        <v>0</v>
      </c>
      <c r="F15" s="34">
        <f t="shared" si="0"/>
        <v>0</v>
      </c>
      <c r="G15" s="34">
        <f t="shared" si="0"/>
        <v>0</v>
      </c>
      <c r="H15" s="34">
        <f t="shared" si="0"/>
        <v>0</v>
      </c>
    </row>
    <row r="16" spans="1:8" x14ac:dyDescent="0.3">
      <c r="C16" s="7"/>
      <c r="D16" s="7"/>
      <c r="E16" s="7"/>
      <c r="F16" s="7"/>
      <c r="G16" s="7"/>
      <c r="H16" s="7"/>
    </row>
    <row r="17" spans="1:8" x14ac:dyDescent="0.3">
      <c r="A17" s="3" t="s">
        <v>32</v>
      </c>
      <c r="C17" s="7"/>
      <c r="D17" s="7"/>
      <c r="E17" s="7"/>
      <c r="F17" s="7"/>
      <c r="G17" s="7"/>
      <c r="H17" s="7"/>
    </row>
    <row r="18" spans="1:8" x14ac:dyDescent="0.3">
      <c r="A18" s="13" t="s">
        <v>50</v>
      </c>
      <c r="B18" s="14" t="s">
        <v>48</v>
      </c>
      <c r="C18" s="29">
        <f>AVERAGE(C12:C14)</f>
        <v>4</v>
      </c>
      <c r="D18" s="12" t="str">
        <f>IF(D15=0,"",AVERAGE(D12:D14))</f>
        <v/>
      </c>
      <c r="E18" s="12" t="str">
        <f t="shared" ref="E18:H18" si="1">IF(E15=0,"",AVERAGE(E12:E14))</f>
        <v/>
      </c>
      <c r="F18" s="12" t="str">
        <f t="shared" si="1"/>
        <v/>
      </c>
      <c r="G18" s="12" t="str">
        <f t="shared" si="1"/>
        <v/>
      </c>
      <c r="H18" s="12" t="str">
        <f t="shared" si="1"/>
        <v/>
      </c>
    </row>
    <row r="19" spans="1:8" x14ac:dyDescent="0.3">
      <c r="A19" s="13" t="s">
        <v>51</v>
      </c>
      <c r="B19" s="14" t="s">
        <v>49</v>
      </c>
      <c r="C19" s="30" t="str">
        <f>VLOOKUP(C18,'BSL Table'!$B$2:$C$6,2)</f>
        <v>High Stress</v>
      </c>
      <c r="D19" s="25" t="str">
        <f>IF(D15=0,"",VLOOKUP(D18,'BSL Table'!$B$2:$C$6,2))</f>
        <v/>
      </c>
      <c r="E19" s="25" t="str">
        <f>IF(E15=0,"",VLOOKUP(E18,'BSL Table'!$B$2:$C$6,2))</f>
        <v/>
      </c>
      <c r="F19" s="25" t="str">
        <f>IF(F15=0,"",VLOOKUP(F18,'BSL Table'!$B$2:$C$6,2))</f>
        <v/>
      </c>
      <c r="G19" s="25" t="str">
        <f>IF(G15=0,"",VLOOKUP(G18,'BSL Table'!$B$2:$C$6,2))</f>
        <v/>
      </c>
      <c r="H19" s="25" t="str">
        <f>IF(H15=0,"",VLOOKUP(H18,'BSL Table'!$B$2:$C$6,2))</f>
        <v/>
      </c>
    </row>
  </sheetData>
  <sheetProtection sheet="1" objects="1" scenarios="1"/>
  <mergeCells count="1">
    <mergeCell ref="C2:F2"/>
  </mergeCells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7" sqref="C7"/>
    </sheetView>
  </sheetViews>
  <sheetFormatPr defaultColWidth="8.77734375" defaultRowHeight="14.4" x14ac:dyDescent="0.3"/>
  <cols>
    <col min="1" max="1" width="22.77734375" bestFit="1" customWidth="1"/>
    <col min="2" max="2" width="6.77734375" bestFit="1" customWidth="1"/>
    <col min="3" max="3" width="14.5546875" customWidth="1"/>
    <col min="7" max="7" width="22.77734375" bestFit="1" customWidth="1"/>
  </cols>
  <sheetData>
    <row r="1" spans="1:8" x14ac:dyDescent="0.3">
      <c r="A1" s="1" t="s">
        <v>35</v>
      </c>
      <c r="B1" s="1" t="s">
        <v>36</v>
      </c>
      <c r="C1" s="1" t="s">
        <v>21</v>
      </c>
      <c r="G1" s="1"/>
      <c r="H1" s="23"/>
    </row>
    <row r="2" spans="1:8" x14ac:dyDescent="0.3">
      <c r="A2" s="24">
        <v>1</v>
      </c>
      <c r="B2" s="7">
        <v>1</v>
      </c>
      <c r="C2" s="8" t="s">
        <v>53</v>
      </c>
      <c r="H2" s="8"/>
    </row>
    <row r="3" spans="1:8" x14ac:dyDescent="0.3">
      <c r="A3" t="s">
        <v>6</v>
      </c>
      <c r="B3" s="7">
        <v>2</v>
      </c>
      <c r="C3" t="s">
        <v>54</v>
      </c>
    </row>
    <row r="4" spans="1:8" x14ac:dyDescent="0.3">
      <c r="A4" t="s">
        <v>7</v>
      </c>
      <c r="B4" s="7">
        <v>3</v>
      </c>
      <c r="C4" t="s">
        <v>55</v>
      </c>
    </row>
    <row r="5" spans="1:8" x14ac:dyDescent="0.3">
      <c r="A5" t="s">
        <v>8</v>
      </c>
      <c r="B5" s="7">
        <v>4</v>
      </c>
      <c r="C5" t="s">
        <v>56</v>
      </c>
    </row>
    <row r="6" spans="1:8" x14ac:dyDescent="0.3">
      <c r="A6" t="s">
        <v>9</v>
      </c>
      <c r="B6" s="7">
        <v>5</v>
      </c>
      <c r="C6" t="s">
        <v>57</v>
      </c>
    </row>
    <row r="7" spans="1:8" x14ac:dyDescent="0.3">
      <c r="B7" s="7"/>
    </row>
    <row r="10" spans="1:8" x14ac:dyDescent="0.3">
      <c r="A10" t="s">
        <v>26</v>
      </c>
      <c r="B10" t="s">
        <v>20</v>
      </c>
      <c r="C10" t="s">
        <v>23</v>
      </c>
    </row>
    <row r="11" spans="1:8" x14ac:dyDescent="0.3">
      <c r="A11" t="s">
        <v>27</v>
      </c>
      <c r="B11">
        <v>0</v>
      </c>
      <c r="C11">
        <v>1</v>
      </c>
    </row>
    <row r="12" spans="1:8" x14ac:dyDescent="0.3">
      <c r="A12" t="s">
        <v>47</v>
      </c>
      <c r="B12">
        <v>51</v>
      </c>
      <c r="C12">
        <v>2</v>
      </c>
    </row>
    <row r="13" spans="1:8" x14ac:dyDescent="0.3">
      <c r="A13" t="s">
        <v>0</v>
      </c>
      <c r="B13">
        <v>150</v>
      </c>
      <c r="C13">
        <v>3</v>
      </c>
    </row>
    <row r="14" spans="1:8" x14ac:dyDescent="0.3">
      <c r="A14" t="s">
        <v>46</v>
      </c>
      <c r="B14">
        <v>350</v>
      </c>
      <c r="C14">
        <v>4</v>
      </c>
    </row>
    <row r="15" spans="1:8" x14ac:dyDescent="0.3">
      <c r="A15" t="s">
        <v>45</v>
      </c>
      <c r="B15">
        <v>450</v>
      </c>
      <c r="C15">
        <v>5</v>
      </c>
    </row>
    <row r="18" spans="1:3" x14ac:dyDescent="0.3">
      <c r="A18" t="s">
        <v>25</v>
      </c>
      <c r="B18" t="s">
        <v>20</v>
      </c>
      <c r="C18" t="s">
        <v>23</v>
      </c>
    </row>
    <row r="19" spans="1:3" x14ac:dyDescent="0.3">
      <c r="A19" t="s">
        <v>10</v>
      </c>
      <c r="B19">
        <v>0</v>
      </c>
      <c r="C19">
        <v>5</v>
      </c>
    </row>
    <row r="20" spans="1:3" x14ac:dyDescent="0.3">
      <c r="A20" t="s">
        <v>44</v>
      </c>
      <c r="B20">
        <v>12</v>
      </c>
      <c r="C20">
        <v>4</v>
      </c>
    </row>
    <row r="21" spans="1:3" x14ac:dyDescent="0.3">
      <c r="A21" t="s">
        <v>11</v>
      </c>
      <c r="B21">
        <v>13</v>
      </c>
      <c r="C21">
        <v>3</v>
      </c>
    </row>
    <row r="22" spans="1:3" x14ac:dyDescent="0.3">
      <c r="A22" t="s">
        <v>12</v>
      </c>
      <c r="B22">
        <v>14</v>
      </c>
      <c r="C22">
        <v>2</v>
      </c>
    </row>
    <row r="23" spans="1:3" x14ac:dyDescent="0.3">
      <c r="A23" t="s">
        <v>13</v>
      </c>
      <c r="B23">
        <v>15</v>
      </c>
      <c r="C23">
        <v>1</v>
      </c>
    </row>
    <row r="26" spans="1:3" x14ac:dyDescent="0.3">
      <c r="A26" s="22" t="s">
        <v>24</v>
      </c>
      <c r="B26" s="22" t="s">
        <v>36</v>
      </c>
      <c r="C26" s="22" t="s">
        <v>22</v>
      </c>
    </row>
    <row r="27" spans="1:3" x14ac:dyDescent="0.3">
      <c r="A27" s="22" t="s">
        <v>1</v>
      </c>
      <c r="B27" s="22">
        <v>0</v>
      </c>
      <c r="C27" s="22">
        <v>1</v>
      </c>
    </row>
    <row r="28" spans="1:3" x14ac:dyDescent="0.3">
      <c r="A28" s="22" t="s">
        <v>2</v>
      </c>
      <c r="B28" s="22">
        <v>24.9</v>
      </c>
      <c r="C28" s="22">
        <v>2</v>
      </c>
    </row>
    <row r="29" spans="1:3" x14ac:dyDescent="0.3">
      <c r="A29" s="22" t="s">
        <v>3</v>
      </c>
      <c r="B29" s="22">
        <v>31.1</v>
      </c>
      <c r="C29" s="22">
        <v>3</v>
      </c>
    </row>
    <row r="30" spans="1:3" x14ac:dyDescent="0.3">
      <c r="A30" s="22" t="s">
        <v>4</v>
      </c>
      <c r="B30" s="22">
        <v>37.200000000000003</v>
      </c>
      <c r="C30" s="22">
        <v>4</v>
      </c>
    </row>
    <row r="31" spans="1:3" x14ac:dyDescent="0.3">
      <c r="A31" s="22" t="s">
        <v>5</v>
      </c>
      <c r="B31" s="22">
        <v>45</v>
      </c>
      <c r="C31" s="22">
        <v>5</v>
      </c>
    </row>
  </sheetData>
  <phoneticPr fontId="9" type="noConversion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defaultColWidth="8.77734375" defaultRowHeight="14.4" x14ac:dyDescent="0.3"/>
  <sheetData>
    <row r="1" spans="1:1" x14ac:dyDescent="0.3">
      <c r="A1" s="19" t="s">
        <v>40</v>
      </c>
    </row>
    <row r="2" spans="1:1" x14ac:dyDescent="0.3">
      <c r="A2" s="19" t="s">
        <v>41</v>
      </c>
    </row>
    <row r="4" spans="1:1" x14ac:dyDescent="0.3">
      <c r="A4" t="s">
        <v>61</v>
      </c>
    </row>
    <row r="5" spans="1:1" x14ac:dyDescent="0.3">
      <c r="A5" s="36" t="s">
        <v>60</v>
      </c>
    </row>
  </sheetData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Links</vt:lpstr>
      <vt:lpstr>BSL Table</vt:lpstr>
      <vt:lpstr>Notes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Lowry</dc:creator>
  <cp:lastModifiedBy>mlowry</cp:lastModifiedBy>
  <cp:lastPrinted>2011-05-02T19:21:10Z</cp:lastPrinted>
  <dcterms:created xsi:type="dcterms:W3CDTF">2010-11-09T00:04:29Z</dcterms:created>
  <dcterms:modified xsi:type="dcterms:W3CDTF">2012-03-16T19:01:23Z</dcterms:modified>
</cp:coreProperties>
</file>