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26700" yWindow="-480" windowWidth="20376" windowHeight="12756" tabRatio="897"/>
  </bookViews>
  <sheets>
    <sheet name="Links" sheetId="17" r:id="rId1"/>
    <sheet name="BSS Table" sheetId="2" r:id="rId2"/>
    <sheet name="Notes" sheetId="22" r:id="rId3"/>
  </sheets>
  <definedNames>
    <definedName name="estimated_based_on_func__1____2____3____4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7" l="1"/>
  <c r="F17" i="17"/>
  <c r="G17" i="17"/>
  <c r="E20" i="17"/>
  <c r="F20" i="17"/>
  <c r="G20" i="17"/>
  <c r="E21" i="17"/>
  <c r="F21" i="17"/>
  <c r="G21" i="17"/>
  <c r="D21" i="17"/>
  <c r="D20" i="17"/>
  <c r="D17" i="17"/>
  <c r="E13" i="17" l="1"/>
  <c r="E14" i="17"/>
  <c r="E15" i="17"/>
  <c r="E16" i="17"/>
  <c r="D16" i="17"/>
  <c r="F16" i="17"/>
  <c r="G16" i="17"/>
  <c r="D13" i="17"/>
  <c r="F13" i="17"/>
  <c r="G13" i="17"/>
  <c r="D14" i="17"/>
  <c r="F14" i="17"/>
  <c r="G14" i="17"/>
  <c r="D15" i="17"/>
  <c r="F15" i="17"/>
  <c r="G15" i="17"/>
  <c r="C13" i="17"/>
  <c r="C14" i="17"/>
  <c r="C15" i="17"/>
  <c r="C16" i="17"/>
  <c r="C20" i="17" l="1"/>
  <c r="C21" i="17" s="1"/>
</calcChain>
</file>

<file path=xl/sharedStrings.xml><?xml version="1.0" encoding="utf-8"?>
<sst xmlns="http://schemas.openxmlformats.org/spreadsheetml/2006/main" count="75" uniqueCount="69">
  <si>
    <t>Could be Desireable</t>
    <phoneticPr fontId="8" type="noConversion"/>
  </si>
  <si>
    <t>Most Likely Undesireable</t>
    <phoneticPr fontId="8" type="noConversion"/>
  </si>
  <si>
    <t>May not be Desireable</t>
    <phoneticPr fontId="8" type="noConversion"/>
  </si>
  <si>
    <t>1-1.9</t>
    <phoneticPr fontId="8" type="noConversion"/>
  </si>
  <si>
    <t>2-2.9</t>
    <phoneticPr fontId="8" type="noConversion"/>
  </si>
  <si>
    <t>3.1-4</t>
    <phoneticPr fontId="8" type="noConversion"/>
  </si>
  <si>
    <t>4.1-5</t>
    <phoneticPr fontId="8" type="noConversion"/>
  </si>
  <si>
    <t>0-0.1</t>
    <phoneticPr fontId="8" type="noConversion"/>
  </si>
  <si>
    <t>0.1-1.9</t>
    <phoneticPr fontId="8" type="noConversion"/>
  </si>
  <si>
    <t>2-3.9</t>
    <phoneticPr fontId="8" type="noConversion"/>
  </si>
  <si>
    <t>4-5.9</t>
    <phoneticPr fontId="8" type="noConversion"/>
  </si>
  <si>
    <t>6-</t>
    <phoneticPr fontId="8" type="noConversion"/>
  </si>
  <si>
    <t>neg 6 - neg 8</t>
    <phoneticPr fontId="8" type="noConversion"/>
  </si>
  <si>
    <t>neg 2 - neg 5</t>
    <phoneticPr fontId="8" type="noConversion"/>
  </si>
  <si>
    <t>neg 1 - 5</t>
    <phoneticPr fontId="8" type="noConversion"/>
  </si>
  <si>
    <t>6.0-8.0</t>
    <phoneticPr fontId="8" type="noConversion"/>
  </si>
  <si>
    <t>Cut off</t>
    <phoneticPr fontId="8" type="noConversion"/>
  </si>
  <si>
    <r>
      <rPr>
        <u/>
        <sz val="11"/>
        <color indexed="62"/>
        <rFont val="Calibri"/>
        <family val="2"/>
      </rPr>
      <t>Traffic Volume (ADT per lane)</t>
    </r>
    <phoneticPr fontId="8" type="noConversion"/>
  </si>
  <si>
    <t>Shoulder Width [If no shoulder, Curb Lane Width] (ft)</t>
    <phoneticPr fontId="8" type="noConversion"/>
  </si>
  <si>
    <t>Speed Limit (mph)</t>
    <phoneticPr fontId="8" type="noConversion"/>
  </si>
  <si>
    <t>Pavement Condition (HPMS rating)</t>
    <phoneticPr fontId="8" type="noConversion"/>
  </si>
  <si>
    <t>Shoulder Width Factor Score</t>
    <phoneticPr fontId="8" type="noConversion"/>
  </si>
  <si>
    <t>Traffic Volume Factor Score</t>
    <phoneticPr fontId="8" type="noConversion"/>
  </si>
  <si>
    <t>Speed Limit Factor Score</t>
    <phoneticPr fontId="8" type="noConversion"/>
  </si>
  <si>
    <t>Pavement Condition Factor Score</t>
    <phoneticPr fontId="8" type="noConversion"/>
  </si>
  <si>
    <t>vF</t>
    <phoneticPr fontId="8" type="noConversion"/>
  </si>
  <si>
    <t>WosF</t>
    <phoneticPr fontId="8" type="noConversion"/>
  </si>
  <si>
    <t>SRF</t>
    <phoneticPr fontId="8" type="noConversion"/>
  </si>
  <si>
    <t>PcF</t>
    <phoneticPr fontId="8" type="noConversion"/>
  </si>
  <si>
    <t>BSS</t>
    <phoneticPr fontId="8" type="noConversion"/>
  </si>
  <si>
    <t>0-1000</t>
    <phoneticPr fontId="8" type="noConversion"/>
  </si>
  <si>
    <t>1000-1999</t>
    <phoneticPr fontId="8" type="noConversion"/>
  </si>
  <si>
    <t>2000-4999</t>
    <phoneticPr fontId="8" type="noConversion"/>
  </si>
  <si>
    <t>5000-9999</t>
    <phoneticPr fontId="8" type="noConversion"/>
  </si>
  <si>
    <t>10000-</t>
    <phoneticPr fontId="8" type="noConversion"/>
  </si>
  <si>
    <t>0-40</t>
    <phoneticPr fontId="8" type="noConversion"/>
  </si>
  <si>
    <t>41-50</t>
    <phoneticPr fontId="8" type="noConversion"/>
  </si>
  <si>
    <t>51-59</t>
    <phoneticPr fontId="8" type="noConversion"/>
  </si>
  <si>
    <t>60-69</t>
    <phoneticPr fontId="8" type="noConversion"/>
  </si>
  <si>
    <t>70-</t>
    <phoneticPr fontId="8" type="noConversion"/>
  </si>
  <si>
    <t>Traffic Volume Index</t>
    <phoneticPr fontId="8" type="noConversion"/>
  </si>
  <si>
    <t>Cutt off</t>
    <phoneticPr fontId="8" type="noConversion"/>
  </si>
  <si>
    <t>Factor</t>
    <phoneticPr fontId="8" type="noConversion"/>
  </si>
  <si>
    <t>Shoulder Width Index</t>
    <phoneticPr fontId="8" type="noConversion"/>
  </si>
  <si>
    <t>Speed Limit Index</t>
    <phoneticPr fontId="8" type="noConversion"/>
  </si>
  <si>
    <t>Pavement Condition Index</t>
    <phoneticPr fontId="8" type="noConversion"/>
  </si>
  <si>
    <t>Pc</t>
  </si>
  <si>
    <t>Input</t>
  </si>
  <si>
    <t>Output</t>
  </si>
  <si>
    <t>Cells with gray fill and black letters are output.</t>
  </si>
  <si>
    <t>Only enter data in cells with orange fill.</t>
  </si>
  <si>
    <t>Traveler Perception Index</t>
  </si>
  <si>
    <t>Wos</t>
  </si>
  <si>
    <t>Intermediate calculations (hidden rows)</t>
  </si>
  <si>
    <t>Cells with gray fill and orange letters are intermediate calculations (hidden rows)</t>
  </si>
  <si>
    <t>To unprotect sheet: Review/Unprotect Sheet</t>
  </si>
  <si>
    <t>To unhide rows: highlight row above and below, right click, unhide</t>
  </si>
  <si>
    <t>BSS Example</t>
  </si>
  <si>
    <t>Bicycle Suitability Score (BSS)</t>
  </si>
  <si>
    <t>Most Likely Desireable</t>
    <phoneticPr fontId="8" type="noConversion"/>
  </si>
  <si>
    <t>Bicycle Suitability Score</t>
  </si>
  <si>
    <t>Bicycle Suitability  Definition</t>
  </si>
  <si>
    <t>BSS</t>
  </si>
  <si>
    <t>BSS Text</t>
  </si>
  <si>
    <t>S</t>
  </si>
  <si>
    <t>laneADT</t>
  </si>
  <si>
    <t>Input check</t>
  </si>
  <si>
    <t>Calculation based on:</t>
  </si>
  <si>
    <r>
      <t xml:space="preserve">Turner, S., S Shafer, and W Stewart. </t>
    </r>
    <r>
      <rPr>
        <i/>
        <sz val="9.5"/>
        <color theme="1"/>
        <rFont val="Verdana"/>
        <family val="2"/>
      </rPr>
      <t>Bicycle suitability criteria for state roadways in Texas</t>
    </r>
    <r>
      <rPr>
        <sz val="9.5"/>
        <color theme="1"/>
        <rFont val="Verdana"/>
        <family val="2"/>
      </rPr>
      <t>. College Station, Texas: Texas Transportation Institute, 1997.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</si>
</sst>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Verdana"/>
      <family val="2"/>
    </font>
    <font>
      <u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9.5"/>
      <color theme="1"/>
      <name val="Verdana"/>
      <family val="2"/>
    </font>
    <font>
      <i/>
      <sz val="9.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41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2" borderId="1" xfId="1" applyAlignment="1">
      <alignment wrapText="1"/>
    </xf>
    <xf numFmtId="0" fontId="3" fillId="3" borderId="1" xfId="3" applyAlignment="1">
      <alignment wrapText="1"/>
    </xf>
    <xf numFmtId="0" fontId="2" fillId="3" borderId="2" xfId="2" applyAlignment="1">
      <alignment wrapText="1"/>
    </xf>
    <xf numFmtId="2" fontId="0" fillId="0" borderId="0" xfId="0" applyNumberFormat="1"/>
    <xf numFmtId="0" fontId="0" fillId="0" borderId="0" xfId="0" applyNumberFormat="1"/>
    <xf numFmtId="0" fontId="1" fillId="2" borderId="4" xfId="1" applyBorder="1"/>
    <xf numFmtId="0" fontId="0" fillId="0" borderId="0" xfId="0" applyBorder="1"/>
    <xf numFmtId="0" fontId="3" fillId="3" borderId="6" xfId="3" applyBorder="1"/>
    <xf numFmtId="2" fontId="2" fillId="3" borderId="7" xfId="2" applyNumberFormat="1" applyBorder="1"/>
    <xf numFmtId="0" fontId="2" fillId="3" borderId="5" xfId="2" applyBorder="1" applyAlignment="1">
      <alignment wrapText="1"/>
    </xf>
    <xf numFmtId="0" fontId="2" fillId="3" borderId="3" xfId="2" applyBorder="1"/>
    <xf numFmtId="0" fontId="4" fillId="0" borderId="0" xfId="0" applyFont="1" applyBorder="1" applyAlignment="1"/>
    <xf numFmtId="0" fontId="1" fillId="2" borderId="3" xfId="1" applyBorder="1" applyProtection="1">
      <protection locked="0"/>
    </xf>
    <xf numFmtId="0" fontId="1" fillId="2" borderId="1" xfId="1" applyProtection="1">
      <protection locked="0"/>
    </xf>
    <xf numFmtId="0" fontId="5" fillId="0" borderId="0" xfId="0" applyFont="1" applyBorder="1"/>
    <xf numFmtId="0" fontId="6" fillId="0" borderId="0" xfId="0" applyFont="1" applyBorder="1"/>
    <xf numFmtId="2" fontId="0" fillId="4" borderId="0" xfId="0" applyNumberFormat="1" applyFill="1"/>
    <xf numFmtId="0" fontId="1" fillId="2" borderId="1" xfId="1" applyFont="1" applyAlignment="1">
      <alignment wrapText="1"/>
    </xf>
    <xf numFmtId="0" fontId="10" fillId="2" borderId="1" xfId="1" applyFont="1" applyAlignment="1">
      <alignment wrapText="1"/>
    </xf>
    <xf numFmtId="0" fontId="11" fillId="3" borderId="4" xfId="3" applyFont="1" applyBorder="1" applyAlignment="1">
      <alignment wrapText="1"/>
    </xf>
    <xf numFmtId="0" fontId="11" fillId="3" borderId="3" xfId="3" applyFont="1" applyBorder="1"/>
    <xf numFmtId="0" fontId="12" fillId="0" borderId="0" xfId="0" applyFont="1"/>
    <xf numFmtId="0" fontId="0" fillId="0" borderId="0" xfId="0" applyAlignment="1">
      <alignment horizontal="left"/>
    </xf>
    <xf numFmtId="16" fontId="0" fillId="0" borderId="0" xfId="0" applyNumberFormat="1"/>
    <xf numFmtId="0" fontId="12" fillId="4" borderId="0" xfId="0" applyFont="1" applyFill="1"/>
    <xf numFmtId="0" fontId="2" fillId="3" borderId="7" xfId="2" applyBorder="1" applyAlignment="1">
      <alignment horizontal="center"/>
    </xf>
    <xf numFmtId="0" fontId="4" fillId="5" borderId="0" xfId="0" applyFont="1" applyFill="1" applyBorder="1"/>
    <xf numFmtId="0" fontId="1" fillId="5" borderId="3" xfId="1" applyFill="1" applyBorder="1" applyProtection="1"/>
    <xf numFmtId="0" fontId="3" fillId="5" borderId="6" xfId="3" applyFill="1" applyBorder="1"/>
    <xf numFmtId="2" fontId="2" fillId="5" borderId="7" xfId="2" applyNumberFormat="1" applyFill="1" applyBorder="1"/>
    <xf numFmtId="0" fontId="2" fillId="5" borderId="7" xfId="2" applyFill="1" applyBorder="1" applyAlignment="1">
      <alignment horizontal="center"/>
    </xf>
    <xf numFmtId="0" fontId="11" fillId="3" borderId="0" xfId="3" applyFont="1" applyBorder="1" applyAlignment="1">
      <alignment wrapText="1"/>
    </xf>
    <xf numFmtId="0" fontId="11" fillId="3" borderId="0" xfId="3" applyFont="1" applyBorder="1"/>
    <xf numFmtId="0" fontId="3" fillId="5" borderId="0" xfId="3" applyFill="1" applyBorder="1"/>
    <xf numFmtId="0" fontId="3" fillId="3" borderId="0" xfId="3" applyBorder="1"/>
    <xf numFmtId="0" fontId="7" fillId="0" borderId="0" xfId="0" applyFont="1" applyBorder="1" applyAlignment="1">
      <alignment horizontal="center" vertical="center"/>
    </xf>
    <xf numFmtId="0" fontId="13" fillId="0" borderId="0" xfId="0" applyFont="1"/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25" zoomScaleNormal="125" workbookViewId="0">
      <selection activeCell="C23" sqref="C23"/>
    </sheetView>
  </sheetViews>
  <sheetFormatPr defaultColWidth="8.77734375" defaultRowHeight="14.4" x14ac:dyDescent="0.3"/>
  <cols>
    <col min="1" max="1" width="35.33203125" style="2" bestFit="1" customWidth="1"/>
    <col min="2" max="2" width="9.109375" bestFit="1" customWidth="1"/>
    <col min="3" max="6" width="22.5546875" style="10" customWidth="1"/>
    <col min="7" max="7" width="21.6640625" customWidth="1"/>
    <col min="8" max="8" width="13.77734375" bestFit="1" customWidth="1"/>
    <col min="9" max="9" width="9.6640625" bestFit="1" customWidth="1"/>
  </cols>
  <sheetData>
    <row r="1" spans="1:7" x14ac:dyDescent="0.3">
      <c r="A1" s="4" t="s">
        <v>50</v>
      </c>
    </row>
    <row r="2" spans="1:7" ht="28.8" x14ac:dyDescent="0.3">
      <c r="A2" s="5" t="s">
        <v>54</v>
      </c>
      <c r="C2" s="39" t="s">
        <v>58</v>
      </c>
      <c r="D2" s="39"/>
      <c r="E2" s="39"/>
    </row>
    <row r="3" spans="1:7" ht="28.8" x14ac:dyDescent="0.3">
      <c r="A3" s="6" t="s">
        <v>49</v>
      </c>
    </row>
    <row r="4" spans="1:7" x14ac:dyDescent="0.3">
      <c r="A4" s="18"/>
    </row>
    <row r="5" spans="1:7" x14ac:dyDescent="0.3">
      <c r="F5" s="15"/>
      <c r="G5" s="15"/>
    </row>
    <row r="6" spans="1:7" x14ac:dyDescent="0.3">
      <c r="A6" s="3" t="s">
        <v>47</v>
      </c>
      <c r="C6" s="30" t="s">
        <v>57</v>
      </c>
      <c r="D6" s="17"/>
      <c r="E6" s="17"/>
      <c r="F6" s="17"/>
      <c r="G6" s="17"/>
    </row>
    <row r="7" spans="1:7" ht="28.8" x14ac:dyDescent="0.3">
      <c r="A7" s="22" t="s">
        <v>18</v>
      </c>
      <c r="B7" s="9" t="s">
        <v>52</v>
      </c>
      <c r="C7" s="31">
        <v>9.5</v>
      </c>
      <c r="D7" s="16"/>
      <c r="E7" s="16"/>
      <c r="F7" s="16"/>
      <c r="G7" s="16"/>
    </row>
    <row r="8" spans="1:7" x14ac:dyDescent="0.3">
      <c r="A8" s="21" t="s">
        <v>17</v>
      </c>
      <c r="B8" s="9" t="s">
        <v>65</v>
      </c>
      <c r="C8" s="31">
        <v>940</v>
      </c>
      <c r="D8" s="16"/>
      <c r="E8" s="16"/>
      <c r="F8" s="16"/>
      <c r="G8" s="16"/>
    </row>
    <row r="9" spans="1:7" x14ac:dyDescent="0.3">
      <c r="A9" s="22" t="s">
        <v>19</v>
      </c>
      <c r="B9" s="9" t="s">
        <v>64</v>
      </c>
      <c r="C9" s="31">
        <v>35</v>
      </c>
      <c r="D9" s="16"/>
      <c r="E9" s="16"/>
      <c r="F9" s="16"/>
      <c r="G9" s="16"/>
    </row>
    <row r="10" spans="1:7" ht="13.2" customHeight="1" x14ac:dyDescent="0.3">
      <c r="A10" s="22" t="s">
        <v>20</v>
      </c>
      <c r="B10" s="9" t="s">
        <v>46</v>
      </c>
      <c r="C10" s="31">
        <v>4</v>
      </c>
      <c r="D10" s="16"/>
      <c r="E10" s="16"/>
      <c r="F10" s="16"/>
      <c r="G10" s="16"/>
    </row>
    <row r="12" spans="1:7" x14ac:dyDescent="0.3">
      <c r="A12" s="3" t="s">
        <v>53</v>
      </c>
    </row>
    <row r="13" spans="1:7" hidden="1" x14ac:dyDescent="0.3">
      <c r="A13" s="23" t="s">
        <v>21</v>
      </c>
      <c r="B13" s="24" t="s">
        <v>26</v>
      </c>
      <c r="C13" s="32">
        <f>VLOOKUP(C7,'BSS Table'!$B$19:$C$23,2)</f>
        <v>2</v>
      </c>
      <c r="D13" s="11">
        <f>VLOOKUP(D7,'BSS Table'!$B$19:$C$23,2)</f>
        <v>-2</v>
      </c>
      <c r="E13" s="11">
        <f>VLOOKUP(E7,'BSS Table'!$B$19:$C$23,2)</f>
        <v>-2</v>
      </c>
      <c r="F13" s="11">
        <f>VLOOKUP(F7,'BSS Table'!$B$19:$C$23,2)</f>
        <v>-2</v>
      </c>
      <c r="G13" s="11">
        <f>VLOOKUP(G7,'BSS Table'!$B$19:$C$23,2)</f>
        <v>-2</v>
      </c>
    </row>
    <row r="14" spans="1:7" hidden="1" x14ac:dyDescent="0.3">
      <c r="A14" s="23" t="s">
        <v>22</v>
      </c>
      <c r="B14" s="24" t="s">
        <v>25</v>
      </c>
      <c r="C14" s="32">
        <f>VLOOKUP(C8,'BSS Table'!$B$11:$C$15,2)</f>
        <v>2</v>
      </c>
      <c r="D14" s="11">
        <f>VLOOKUP(D8,'BSS Table'!$B$11:$C$15,2)</f>
        <v>2</v>
      </c>
      <c r="E14" s="11">
        <f>VLOOKUP(E8,'BSS Table'!$B$11:$C$15,2)</f>
        <v>2</v>
      </c>
      <c r="F14" s="11">
        <f>VLOOKUP(F8,'BSS Table'!$B$11:$C$15,2)</f>
        <v>2</v>
      </c>
      <c r="G14" s="11">
        <f>VLOOKUP(G8,'BSS Table'!$B$11:$C$15,2)</f>
        <v>2</v>
      </c>
    </row>
    <row r="15" spans="1:7" hidden="1" x14ac:dyDescent="0.3">
      <c r="A15" s="23" t="s">
        <v>23</v>
      </c>
      <c r="B15" s="24" t="s">
        <v>27</v>
      </c>
      <c r="C15" s="32">
        <f>VLOOKUP(C9,'BSS Table'!$B$27:$C$31,2)</f>
        <v>2</v>
      </c>
      <c r="D15" s="11">
        <f>VLOOKUP(D9,'BSS Table'!$B$27:$C$31,2)</f>
        <v>2</v>
      </c>
      <c r="E15" s="11">
        <f>VLOOKUP(E9,'BSS Table'!$B$27:$C$31,2)</f>
        <v>2</v>
      </c>
      <c r="F15" s="11">
        <f>VLOOKUP(F9,'BSS Table'!$B$27:$C$31,2)</f>
        <v>2</v>
      </c>
      <c r="G15" s="11">
        <f>VLOOKUP(G9,'BSS Table'!$B$27:$C$31,2)</f>
        <v>2</v>
      </c>
    </row>
    <row r="16" spans="1:7" hidden="1" x14ac:dyDescent="0.3">
      <c r="A16" s="23" t="s">
        <v>24</v>
      </c>
      <c r="B16" s="24" t="s">
        <v>28</v>
      </c>
      <c r="C16" s="32">
        <f>VLOOKUP(C10,'BSS Table'!$B$35:$C$39,2)</f>
        <v>1</v>
      </c>
      <c r="D16" s="11" t="e">
        <f>VLOOKUP(D10,'BSS Table'!$B$35:$C$39,2)</f>
        <v>#N/A</v>
      </c>
      <c r="E16" s="11" t="e">
        <f>VLOOKUP(E10,'BSS Table'!$B$35:$C$39,2)</f>
        <v>#N/A</v>
      </c>
      <c r="F16" s="11" t="e">
        <f>VLOOKUP(F10,'BSS Table'!$B$35:$C$39,2)</f>
        <v>#N/A</v>
      </c>
      <c r="G16" s="11" t="e">
        <f>VLOOKUP(G10,'BSS Table'!$B$35:$C$39,2)</f>
        <v>#N/A</v>
      </c>
    </row>
    <row r="17" spans="1:7" hidden="1" x14ac:dyDescent="0.3">
      <c r="A17" s="35" t="s">
        <v>66</v>
      </c>
      <c r="B17" s="36"/>
      <c r="C17" s="37"/>
      <c r="D17" s="38">
        <f>IF(COUNT(D7:D10)&lt;4,0,1)</f>
        <v>0</v>
      </c>
      <c r="E17" s="38">
        <f t="shared" ref="E17:G17" si="0">IF(COUNT(E7:E10)&lt;4,0,1)</f>
        <v>0</v>
      </c>
      <c r="F17" s="38">
        <f t="shared" si="0"/>
        <v>0</v>
      </c>
      <c r="G17" s="38">
        <f t="shared" si="0"/>
        <v>0</v>
      </c>
    </row>
    <row r="18" spans="1:7" x14ac:dyDescent="0.3">
      <c r="C18" s="7"/>
      <c r="D18" s="7"/>
      <c r="E18" s="7"/>
      <c r="F18" s="7"/>
      <c r="G18" s="7"/>
    </row>
    <row r="19" spans="1:7" x14ac:dyDescent="0.3">
      <c r="A19" s="3" t="s">
        <v>48</v>
      </c>
      <c r="C19" s="7"/>
      <c r="D19" s="7"/>
      <c r="E19" s="7"/>
      <c r="F19" s="7"/>
      <c r="G19" s="7"/>
    </row>
    <row r="20" spans="1:7" x14ac:dyDescent="0.3">
      <c r="A20" s="13" t="s">
        <v>60</v>
      </c>
      <c r="B20" s="14" t="s">
        <v>62</v>
      </c>
      <c r="C20" s="33">
        <f>SUM(C13:C16)</f>
        <v>7</v>
      </c>
      <c r="D20" s="12" t="str">
        <f>IF(D17=0,"",SUM(D13:D16))</f>
        <v/>
      </c>
      <c r="E20" s="12" t="str">
        <f t="shared" ref="E20:G20" si="1">IF(E17=0,"",SUM(E13:E16))</f>
        <v/>
      </c>
      <c r="F20" s="12" t="str">
        <f t="shared" si="1"/>
        <v/>
      </c>
      <c r="G20" s="12" t="str">
        <f t="shared" si="1"/>
        <v/>
      </c>
    </row>
    <row r="21" spans="1:7" x14ac:dyDescent="0.3">
      <c r="A21" s="13" t="s">
        <v>61</v>
      </c>
      <c r="B21" s="14" t="s">
        <v>63</v>
      </c>
      <c r="C21" s="34" t="str">
        <f>VLOOKUP(C20,'BSS Table'!$B$2:$C$7,2)</f>
        <v>Most Likely Desireable</v>
      </c>
      <c r="D21" s="29" t="str">
        <f>IF(D17=0,"",VLOOKUP(D20,'BSS Table'!$B$2:$C$7,2))</f>
        <v/>
      </c>
      <c r="E21" s="29" t="str">
        <f>IF(E17=0,"",VLOOKUP(E20,'BSS Table'!$B$2:$C$7,2))</f>
        <v/>
      </c>
      <c r="F21" s="29" t="str">
        <f>IF(F17=0,"",VLOOKUP(F20,'BSS Table'!$B$2:$C$7,2))</f>
        <v/>
      </c>
      <c r="G21" s="29" t="str">
        <f>IF(G17=0,"",VLOOKUP(G20,'BSS Table'!$B$2:$C$7,2))</f>
        <v/>
      </c>
    </row>
  </sheetData>
  <sheetProtection sheet="1" objects="1" scenarios="1"/>
  <mergeCells count="1">
    <mergeCell ref="C2:E2"/>
  </mergeCells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20" sqref="F20"/>
    </sheetView>
  </sheetViews>
  <sheetFormatPr defaultColWidth="8.77734375" defaultRowHeight="14.4" x14ac:dyDescent="0.3"/>
  <cols>
    <col min="1" max="1" width="22.77734375" bestFit="1" customWidth="1"/>
    <col min="2" max="2" width="6.77734375" bestFit="1" customWidth="1"/>
    <col min="7" max="7" width="22.77734375" bestFit="1" customWidth="1"/>
  </cols>
  <sheetData>
    <row r="1" spans="1:8" x14ac:dyDescent="0.3">
      <c r="A1" s="1" t="s">
        <v>51</v>
      </c>
      <c r="B1" s="28" t="s">
        <v>16</v>
      </c>
      <c r="C1" s="25" t="s">
        <v>29</v>
      </c>
      <c r="G1" s="1"/>
      <c r="H1" s="25"/>
    </row>
    <row r="2" spans="1:8" x14ac:dyDescent="0.3">
      <c r="A2" t="s">
        <v>12</v>
      </c>
      <c r="B2">
        <v>-8</v>
      </c>
      <c r="C2" t="s">
        <v>1</v>
      </c>
      <c r="H2" s="8"/>
    </row>
    <row r="3" spans="1:8" x14ac:dyDescent="0.3">
      <c r="A3" t="s">
        <v>13</v>
      </c>
      <c r="B3">
        <v>-5</v>
      </c>
      <c r="C3" t="s">
        <v>2</v>
      </c>
    </row>
    <row r="4" spans="1:8" x14ac:dyDescent="0.3">
      <c r="A4" t="s">
        <v>14</v>
      </c>
      <c r="B4">
        <v>-1</v>
      </c>
      <c r="C4" t="s">
        <v>0</v>
      </c>
    </row>
    <row r="5" spans="1:8" x14ac:dyDescent="0.3">
      <c r="A5" s="27" t="s">
        <v>15</v>
      </c>
      <c r="B5">
        <v>6</v>
      </c>
      <c r="C5" t="s">
        <v>59</v>
      </c>
    </row>
    <row r="6" spans="1:8" x14ac:dyDescent="0.3">
      <c r="B6" s="20"/>
    </row>
    <row r="7" spans="1:8" x14ac:dyDescent="0.3">
      <c r="B7" s="20"/>
    </row>
    <row r="10" spans="1:8" x14ac:dyDescent="0.3">
      <c r="A10" s="25" t="s">
        <v>40</v>
      </c>
      <c r="B10" s="25" t="s">
        <v>41</v>
      </c>
      <c r="C10" s="25" t="s">
        <v>42</v>
      </c>
    </row>
    <row r="11" spans="1:8" x14ac:dyDescent="0.3">
      <c r="A11" t="s">
        <v>30</v>
      </c>
      <c r="B11">
        <v>0</v>
      </c>
      <c r="C11">
        <v>2</v>
      </c>
    </row>
    <row r="12" spans="1:8" x14ac:dyDescent="0.3">
      <c r="A12" t="s">
        <v>31</v>
      </c>
      <c r="B12">
        <v>1000</v>
      </c>
      <c r="C12">
        <v>1</v>
      </c>
    </row>
    <row r="13" spans="1:8" x14ac:dyDescent="0.3">
      <c r="A13" t="s">
        <v>32</v>
      </c>
      <c r="B13">
        <v>2000</v>
      </c>
      <c r="C13">
        <v>0</v>
      </c>
    </row>
    <row r="14" spans="1:8" x14ac:dyDescent="0.3">
      <c r="A14" t="s">
        <v>33</v>
      </c>
      <c r="B14">
        <v>5000</v>
      </c>
      <c r="C14">
        <v>-1</v>
      </c>
    </row>
    <row r="15" spans="1:8" x14ac:dyDescent="0.3">
      <c r="A15" t="s">
        <v>34</v>
      </c>
      <c r="B15">
        <v>10000</v>
      </c>
      <c r="C15">
        <v>-2</v>
      </c>
    </row>
    <row r="18" spans="1:3" x14ac:dyDescent="0.3">
      <c r="A18" s="25" t="s">
        <v>43</v>
      </c>
      <c r="B18" s="25" t="s">
        <v>41</v>
      </c>
      <c r="C18" s="25" t="s">
        <v>42</v>
      </c>
    </row>
    <row r="19" spans="1:3" x14ac:dyDescent="0.3">
      <c r="A19" t="s">
        <v>7</v>
      </c>
      <c r="B19">
        <v>0</v>
      </c>
      <c r="C19">
        <v>-2</v>
      </c>
    </row>
    <row r="20" spans="1:3" x14ac:dyDescent="0.3">
      <c r="A20" t="s">
        <v>8</v>
      </c>
      <c r="B20">
        <v>0.1</v>
      </c>
      <c r="C20">
        <v>-1</v>
      </c>
    </row>
    <row r="21" spans="1:3" x14ac:dyDescent="0.3">
      <c r="A21" t="s">
        <v>9</v>
      </c>
      <c r="B21">
        <v>2</v>
      </c>
      <c r="C21">
        <v>0</v>
      </c>
    </row>
    <row r="22" spans="1:3" x14ac:dyDescent="0.3">
      <c r="A22" t="s">
        <v>10</v>
      </c>
      <c r="B22">
        <v>4</v>
      </c>
      <c r="C22">
        <v>1</v>
      </c>
    </row>
    <row r="23" spans="1:3" x14ac:dyDescent="0.3">
      <c r="A23" t="s">
        <v>11</v>
      </c>
      <c r="B23">
        <v>6</v>
      </c>
      <c r="C23">
        <v>2</v>
      </c>
    </row>
    <row r="26" spans="1:3" x14ac:dyDescent="0.3">
      <c r="A26" s="25" t="s">
        <v>44</v>
      </c>
      <c r="B26" s="25" t="s">
        <v>41</v>
      </c>
      <c r="C26" s="25" t="s">
        <v>42</v>
      </c>
    </row>
    <row r="27" spans="1:3" x14ac:dyDescent="0.3">
      <c r="A27" t="s">
        <v>35</v>
      </c>
      <c r="B27">
        <v>0</v>
      </c>
      <c r="C27">
        <v>2</v>
      </c>
    </row>
    <row r="28" spans="1:3" x14ac:dyDescent="0.3">
      <c r="A28" t="s">
        <v>36</v>
      </c>
      <c r="B28">
        <v>41</v>
      </c>
      <c r="C28">
        <v>1</v>
      </c>
    </row>
    <row r="29" spans="1:3" x14ac:dyDescent="0.3">
      <c r="A29" t="s">
        <v>37</v>
      </c>
      <c r="B29">
        <v>51</v>
      </c>
      <c r="C29">
        <v>0</v>
      </c>
    </row>
    <row r="30" spans="1:3" x14ac:dyDescent="0.3">
      <c r="A30" t="s">
        <v>38</v>
      </c>
      <c r="B30">
        <v>60</v>
      </c>
      <c r="C30">
        <v>-1</v>
      </c>
    </row>
    <row r="31" spans="1:3" x14ac:dyDescent="0.3">
      <c r="A31" t="s">
        <v>39</v>
      </c>
      <c r="B31">
        <v>70</v>
      </c>
      <c r="C31">
        <v>-2</v>
      </c>
    </row>
    <row r="34" spans="1:3" x14ac:dyDescent="0.3">
      <c r="A34" s="25" t="s">
        <v>45</v>
      </c>
      <c r="B34" s="25" t="s">
        <v>41</v>
      </c>
      <c r="C34" s="25" t="s">
        <v>42</v>
      </c>
    </row>
    <row r="35" spans="1:3" x14ac:dyDescent="0.3">
      <c r="A35" s="26" t="s">
        <v>3</v>
      </c>
      <c r="B35">
        <v>1</v>
      </c>
      <c r="C35">
        <v>-2</v>
      </c>
    </row>
    <row r="36" spans="1:3" x14ac:dyDescent="0.3">
      <c r="A36" s="26" t="s">
        <v>4</v>
      </c>
      <c r="B36">
        <v>2</v>
      </c>
      <c r="C36">
        <v>-1</v>
      </c>
    </row>
    <row r="37" spans="1:3" x14ac:dyDescent="0.3">
      <c r="A37" s="26">
        <v>3</v>
      </c>
      <c r="B37">
        <v>3</v>
      </c>
      <c r="C37">
        <v>0</v>
      </c>
    </row>
    <row r="38" spans="1:3" x14ac:dyDescent="0.3">
      <c r="A38" s="26" t="s">
        <v>5</v>
      </c>
      <c r="B38">
        <v>3.1</v>
      </c>
      <c r="C38">
        <v>1</v>
      </c>
    </row>
    <row r="39" spans="1:3" x14ac:dyDescent="0.3">
      <c r="A39" s="26" t="s">
        <v>6</v>
      </c>
      <c r="B39">
        <v>4.0999999999999996</v>
      </c>
      <c r="C39">
        <v>2</v>
      </c>
    </row>
  </sheetData>
  <phoneticPr fontId="8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6" sqref="D16"/>
    </sheetView>
  </sheetViews>
  <sheetFormatPr defaultColWidth="8.77734375" defaultRowHeight="14.4" x14ac:dyDescent="0.3"/>
  <sheetData>
    <row r="1" spans="1:1" x14ac:dyDescent="0.3">
      <c r="A1" s="19" t="s">
        <v>55</v>
      </c>
    </row>
    <row r="2" spans="1:1" x14ac:dyDescent="0.3">
      <c r="A2" s="19" t="s">
        <v>56</v>
      </c>
    </row>
    <row r="5" spans="1:1" x14ac:dyDescent="0.3">
      <c r="A5" t="s">
        <v>67</v>
      </c>
    </row>
    <row r="6" spans="1:1" x14ac:dyDescent="0.3">
      <c r="A6" s="40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Links</vt:lpstr>
      <vt:lpstr>BSS Table</vt:lpstr>
      <vt:lpstr>Notes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Lowry</dc:creator>
  <cp:lastModifiedBy>mlowry</cp:lastModifiedBy>
  <cp:lastPrinted>2011-05-02T19:21:10Z</cp:lastPrinted>
  <dcterms:created xsi:type="dcterms:W3CDTF">2010-11-09T00:04:29Z</dcterms:created>
  <dcterms:modified xsi:type="dcterms:W3CDTF">2012-03-16T19:01:44Z</dcterms:modified>
</cp:coreProperties>
</file>